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https://financialserviceproviders-my.sharepoint.com/personal/dweusten_financialserviceproviders_onmicrosoft_com/Documents/FSP/"/>
    </mc:Choice>
  </mc:AlternateContent>
  <xr:revisionPtr revIDLastSave="61" documentId="13_ncr:1_{44ABA1BC-B462-48EF-992F-70E731BBF78B}" xr6:coauthVersionLast="45" xr6:coauthVersionMax="45" xr10:uidLastSave="{21BF6211-9F3B-4BA5-8071-074B70504925}"/>
  <bookViews>
    <workbookView xWindow="-120" yWindow="-120" windowWidth="29040" windowHeight="15840" tabRatio="493" xr2:uid="{00000000-000D-0000-FFFF-FFFF00000000}"/>
  </bookViews>
  <sheets>
    <sheet name="Budget Form" sheetId="2" r:id="rId1"/>
  </sheets>
  <definedNames>
    <definedName name="IncomeAmount" localSheetId="0">'Budget Form'!$D$14:$D$21</definedName>
    <definedName name="IncomeAmount">#REF!</definedName>
    <definedName name="Keyinc" localSheetId="0">'Budget Form'!$C$14:$C$21</definedName>
    <definedName name="Keyinc">#REF!</definedName>
    <definedName name="KeyIncome" localSheetId="0">'Budget Form'!$C$14:$C$21</definedName>
    <definedName name="KeyIncome">#REF!</definedName>
    <definedName name="Total1" localSheetId="0">'Budget Form'!$E$36</definedName>
    <definedName name="Total1">#REF!</definedName>
    <definedName name="Total2" localSheetId="0">'Budget Form'!$E$59</definedName>
    <definedName name="Total2">#REF!</definedName>
    <definedName name="Total3" localSheetId="0">'Budget Form'!$E$69</definedName>
    <definedName name="Total3">#REF!</definedName>
    <definedName name="Total4" localSheetId="0">'Budget Form'!$J$30</definedName>
    <definedName name="Total4">#REF!</definedName>
    <definedName name="Total5" localSheetId="0">'Budget Form'!$J$50</definedName>
    <definedName name="Total5">#REF!</definedName>
    <definedName name="TotalIncome" localSheetId="0">'Budget Form'!$E$22</definedName>
    <definedName name="TotalInco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E15" i="2"/>
  <c r="E16" i="2"/>
  <c r="E17" i="2"/>
  <c r="E18" i="2"/>
  <c r="E19" i="2"/>
  <c r="E20" i="2"/>
  <c r="E21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4" i="2"/>
  <c r="J33" i="2"/>
  <c r="J43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E27" i="2"/>
  <c r="E28" i="2"/>
  <c r="E29" i="2"/>
  <c r="E30" i="2"/>
  <c r="E31" i="2"/>
  <c r="E32" i="2"/>
  <c r="E33" i="2"/>
  <c r="E34" i="2"/>
  <c r="E35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2" i="2"/>
  <c r="E63" i="2"/>
  <c r="E64" i="2"/>
  <c r="E65" i="2"/>
  <c r="E66" i="2"/>
  <c r="E67" i="2"/>
  <c r="E68" i="2"/>
  <c r="J30" i="2" l="1"/>
  <c r="I59" i="2" s="1"/>
  <c r="E69" i="2"/>
  <c r="I58" i="2" s="1"/>
  <c r="E36" i="2"/>
  <c r="I56" i="2" s="1"/>
  <c r="E22" i="2"/>
  <c r="H58" i="2" s="1"/>
  <c r="J50" i="2"/>
  <c r="I60" i="2" s="1"/>
  <c r="E59" i="2"/>
  <c r="I57" i="2" s="1"/>
  <c r="H60" i="2" l="1"/>
  <c r="H59" i="2"/>
  <c r="J53" i="2"/>
  <c r="H56" i="2"/>
  <c r="I61" i="2"/>
  <c r="J61" i="2" s="1"/>
  <c r="H57" i="2"/>
  <c r="J62" i="2" l="1"/>
  <c r="G62" i="2" s="1"/>
  <c r="H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krt</author>
  </authors>
  <commentList>
    <comment ref="C12" authorId="0" shapeId="0" xr:uid="{00000000-0006-0000-0000-000001000000}">
      <text>
        <r>
          <rPr>
            <sz val="8"/>
            <color indexed="81"/>
            <rFont val="Tahoma"/>
            <family val="2"/>
          </rPr>
          <t>w = weekly
 f = fortnightly
m = monthly
q = quarterly; y = yearly
Change to suit frequency</t>
        </r>
      </text>
    </comment>
    <comment ref="D12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Enter all figures into this column </t>
        </r>
        <r>
          <rPr>
            <b/>
            <sz val="8"/>
            <color indexed="81"/>
            <rFont val="Tahoma"/>
            <family val="2"/>
          </rPr>
          <t>ONLY.</t>
        </r>
      </text>
    </comment>
    <comment ref="E12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DO NOT</t>
        </r>
        <r>
          <rPr>
            <sz val="8"/>
            <color indexed="81"/>
            <rFont val="Tahoma"/>
            <family val="2"/>
          </rPr>
          <t xml:space="preserve"> directly enter figures into this column. Use the 'Enter Amount' Column.</t>
        </r>
      </text>
    </comment>
    <comment ref="H12" authorId="0" shapeId="0" xr:uid="{00000000-0006-0000-0000-000004000000}">
      <text>
        <r>
          <rPr>
            <sz val="8"/>
            <color indexed="81"/>
            <rFont val="Tahoma"/>
            <family val="2"/>
          </rPr>
          <t>w = weekly
f = fortnightly
m = monthly
q = quarterly; y = yearly
Change to suit frequency</t>
        </r>
      </text>
    </comment>
    <comment ref="I12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Enter all figures into this column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>.</t>
        </r>
      </text>
    </comment>
    <comment ref="J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DO NOT</t>
        </r>
        <r>
          <rPr>
            <sz val="8"/>
            <color indexed="81"/>
            <rFont val="Tahoma"/>
            <family val="2"/>
          </rPr>
          <t xml:space="preserve"> directly enter figures into this column. Use 'Enter Amount' column.</t>
        </r>
      </text>
    </comment>
    <comment ref="B14" authorId="0" shapeId="0" xr:uid="{00000000-0006-0000-0000-000007000000}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G14" authorId="0" shapeId="0" xr:uid="{00000000-0006-0000-0000-000008000000}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B27" authorId="0" shapeId="0" xr:uid="{00000000-0006-0000-0000-000009000000}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G33" authorId="0" shapeId="0" xr:uid="{00000000-0006-0000-0000-00000A000000}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B39" authorId="0" shapeId="0" xr:uid="{00000000-0006-0000-0000-00000B000000}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  <comment ref="H55" authorId="0" shapeId="0" xr:uid="{00000000-0006-0000-0000-00000C000000}">
      <text>
        <r>
          <rPr>
            <sz val="8"/>
            <color indexed="81"/>
            <rFont val="Tahoma"/>
            <family val="2"/>
          </rPr>
          <t>This column automatically calculates what percentage of income is spent on each subtotal.</t>
        </r>
      </text>
    </comment>
    <comment ref="H6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This cell shows Total Payments as a % compared to income. It may be more than 100%.
</t>
        </r>
      </text>
    </comment>
    <comment ref="B62" authorId="0" shapeId="0" xr:uid="{00000000-0006-0000-0000-00000E000000}">
      <text>
        <r>
          <rPr>
            <sz val="8"/>
            <color indexed="81"/>
            <rFont val="Tahoma"/>
            <family val="2"/>
          </rPr>
          <t>You can overtype items in this column to suit your client.</t>
        </r>
      </text>
    </comment>
  </commentList>
</comments>
</file>

<file path=xl/sharedStrings.xml><?xml version="1.0" encoding="utf-8"?>
<sst xmlns="http://schemas.openxmlformats.org/spreadsheetml/2006/main" count="182" uniqueCount="92">
  <si>
    <t>Enter</t>
  </si>
  <si>
    <t>Weekly</t>
  </si>
  <si>
    <t>Amount</t>
  </si>
  <si>
    <t>Power</t>
  </si>
  <si>
    <t>Hire Purchase</t>
  </si>
  <si>
    <t>Credit &amp; Store Cards</t>
  </si>
  <si>
    <t>Other</t>
  </si>
  <si>
    <t>TOTAL (2)</t>
  </si>
  <si>
    <t>TOTAL (1)</t>
  </si>
  <si>
    <t>TOTAL (3)</t>
  </si>
  <si>
    <t>Warrant of Fitness</t>
  </si>
  <si>
    <t>TOTAL (4)</t>
  </si>
  <si>
    <t>Dog Registration</t>
  </si>
  <si>
    <t>Petrol</t>
  </si>
  <si>
    <t>Vet Fees</t>
  </si>
  <si>
    <t>Presents</t>
  </si>
  <si>
    <t>Court Payments</t>
  </si>
  <si>
    <t>Clothing/Shoes</t>
  </si>
  <si>
    <t>Bank Fees</t>
  </si>
  <si>
    <t xml:space="preserve">Food </t>
  </si>
  <si>
    <t>Takeaways</t>
  </si>
  <si>
    <t>Lotto</t>
  </si>
  <si>
    <t>Cigarettes/Alcohol</t>
  </si>
  <si>
    <t>Wages</t>
  </si>
  <si>
    <t>Dental/Optician</t>
  </si>
  <si>
    <t>Rates</t>
  </si>
  <si>
    <t>Haircuts/Styling</t>
  </si>
  <si>
    <t>TOTAL WEEKLY INCOME (A)</t>
  </si>
  <si>
    <t>TOTAL (5)</t>
  </si>
  <si>
    <t>Work &amp; Income Repayments</t>
  </si>
  <si>
    <t>Freq-</t>
  </si>
  <si>
    <t>uency</t>
  </si>
  <si>
    <t>Family Assistance/Child Support</t>
  </si>
  <si>
    <t>ACCOMMODATION</t>
  </si>
  <si>
    <t>HOUSEHOLD</t>
  </si>
  <si>
    <t xml:space="preserve">VEHICLE </t>
  </si>
  <si>
    <t>Rent/Mortgage/Board</t>
  </si>
  <si>
    <t>Insurance - House</t>
  </si>
  <si>
    <t>Insurance - Contents</t>
  </si>
  <si>
    <t>Registration</t>
  </si>
  <si>
    <t>Maintenance</t>
  </si>
  <si>
    <t>Total Household Payments</t>
  </si>
  <si>
    <t>Total Accommodation Payments</t>
  </si>
  <si>
    <t>Insurance - Life</t>
  </si>
  <si>
    <t xml:space="preserve">Insurance - Medical </t>
  </si>
  <si>
    <t>Hire Purchase - Vehicle</t>
  </si>
  <si>
    <t>Insurance - Vehicle</t>
  </si>
  <si>
    <t>Liable Parent Contribution/Maint.</t>
  </si>
  <si>
    <t>Loan Repayments</t>
  </si>
  <si>
    <t>OTHER</t>
  </si>
  <si>
    <t>Fares - Bus/Taxi</t>
  </si>
  <si>
    <t>Partner's Income</t>
  </si>
  <si>
    <t>Children's Pocket Money</t>
  </si>
  <si>
    <t>Heating - Wood, Coal, Gas, etc</t>
  </si>
  <si>
    <t>Giving - Church/Charity/Koha</t>
  </si>
  <si>
    <t>Subscriptions/Recreation</t>
  </si>
  <si>
    <t>Allowances/Other</t>
  </si>
  <si>
    <t>Vehicle (Total 3)</t>
  </si>
  <si>
    <t>Total Fixed Vehicle Costs</t>
  </si>
  <si>
    <t>Household (Total 2)</t>
  </si>
  <si>
    <t>Other (Total 5)</t>
  </si>
  <si>
    <t>Accommodation (Total 1)</t>
  </si>
  <si>
    <t>Doctor/Prescriptions</t>
  </si>
  <si>
    <t>Phone/Internet</t>
  </si>
  <si>
    <t>Cellphone</t>
  </si>
  <si>
    <t>Entertainment</t>
  </si>
  <si>
    <t>Personal Cash</t>
  </si>
  <si>
    <t>w</t>
  </si>
  <si>
    <t>SUBTOTALS</t>
  </si>
  <si>
    <t>Savings</t>
  </si>
  <si>
    <t>%</t>
  </si>
  <si>
    <t>m</t>
  </si>
  <si>
    <t>y</t>
  </si>
  <si>
    <t>School Fees plus books etc</t>
  </si>
  <si>
    <t>Childcare/Creche/Kindy etc</t>
  </si>
  <si>
    <t>Total Other Payments</t>
  </si>
  <si>
    <t>TOTAL PAYMENTS</t>
  </si>
  <si>
    <t>House/Garden Maintenance</t>
  </si>
  <si>
    <t>Appliance Rentals</t>
  </si>
  <si>
    <t>DEBT SERVICING</t>
  </si>
  <si>
    <t>©  Kingdom Resources Ltd 2006</t>
  </si>
  <si>
    <t>f</t>
  </si>
  <si>
    <t>Name:</t>
  </si>
  <si>
    <t>BUDGET SHEET</t>
  </si>
  <si>
    <t>Debt Servicing (Total 4)</t>
  </si>
  <si>
    <t>Total Debt Servicing Costs</t>
  </si>
  <si>
    <t>Rental</t>
  </si>
  <si>
    <t>Rent</t>
  </si>
  <si>
    <t xml:space="preserve">Date: </t>
  </si>
  <si>
    <t xml:space="preserve">Benefit (Type) </t>
  </si>
  <si>
    <t>GE</t>
  </si>
  <si>
    <t>Apple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</si>
</sst>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left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64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164" fontId="7" fillId="0" borderId="5" xfId="1" applyNumberFormat="1" applyFont="1" applyFill="1" applyBorder="1" applyAlignment="1" applyProtection="1">
      <alignment vertical="center"/>
      <protection locked="0"/>
    </xf>
    <xf numFmtId="164" fontId="7" fillId="0" borderId="3" xfId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/>
    <xf numFmtId="0" fontId="7" fillId="0" borderId="6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/>
    <xf numFmtId="164" fontId="7" fillId="0" borderId="11" xfId="1" applyNumberFormat="1" applyFont="1" applyFill="1" applyBorder="1" applyAlignment="1" applyProtection="1">
      <alignment horizontal="right" vertical="center"/>
    </xf>
    <xf numFmtId="164" fontId="7" fillId="0" borderId="7" xfId="1" applyNumberFormat="1" applyFont="1" applyFill="1" applyBorder="1" applyAlignment="1" applyProtection="1">
      <alignment horizontal="right" vertical="center"/>
    </xf>
    <xf numFmtId="164" fontId="7" fillId="0" borderId="12" xfId="1" applyNumberFormat="1" applyFont="1" applyFill="1" applyBorder="1" applyAlignment="1" applyProtection="1">
      <alignment horizontal="right"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vertical="center"/>
    </xf>
    <xf numFmtId="0" fontId="7" fillId="0" borderId="0" xfId="0" quotePrefix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9" xfId="0" quotePrefix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8" fillId="0" borderId="15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/>
    </xf>
    <xf numFmtId="0" fontId="7" fillId="0" borderId="7" xfId="0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horizontal="right" vertical="center"/>
    </xf>
    <xf numFmtId="0" fontId="7" fillId="0" borderId="17" xfId="0" quotePrefix="1" applyFont="1" applyFill="1" applyBorder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2" fontId="7" fillId="0" borderId="19" xfId="1" applyNumberFormat="1" applyFont="1" applyFill="1" applyBorder="1" applyAlignment="1" applyProtection="1">
      <alignment vertical="center"/>
      <protection locked="0"/>
    </xf>
    <xf numFmtId="164" fontId="7" fillId="0" borderId="19" xfId="1" applyNumberFormat="1" applyFont="1" applyFill="1" applyBorder="1" applyAlignment="1" applyProtection="1">
      <alignment horizontal="right" vertical="center"/>
    </xf>
    <xf numFmtId="0" fontId="7" fillId="0" borderId="17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2" fontId="7" fillId="0" borderId="11" xfId="1" applyNumberFormat="1" applyFont="1" applyFill="1" applyBorder="1" applyAlignment="1" applyProtection="1">
      <alignment vertical="center"/>
      <protection locked="0"/>
    </xf>
    <xf numFmtId="0" fontId="7" fillId="0" borderId="20" xfId="0" applyFont="1" applyFill="1" applyBorder="1" applyAlignment="1" applyProtection="1">
      <alignment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2" fontId="7" fillId="0" borderId="22" xfId="1" applyNumberFormat="1" applyFont="1" applyFill="1" applyBorder="1" applyAlignment="1" applyProtection="1">
      <alignment vertical="center"/>
      <protection locked="0"/>
    </xf>
    <xf numFmtId="164" fontId="7" fillId="0" borderId="11" xfId="1" applyFont="1" applyFill="1" applyBorder="1" applyAlignment="1" applyProtection="1">
      <alignment vertical="center"/>
      <protection locked="0"/>
    </xf>
    <xf numFmtId="164" fontId="7" fillId="0" borderId="19" xfId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164" fontId="7" fillId="0" borderId="18" xfId="1" applyNumberFormat="1" applyFont="1" applyFill="1" applyBorder="1" applyAlignment="1" applyProtection="1">
      <alignment vertical="center"/>
      <protection locked="0"/>
    </xf>
    <xf numFmtId="164" fontId="7" fillId="0" borderId="11" xfId="1" applyNumberFormat="1" applyFont="1" applyFill="1" applyBorder="1" applyAlignment="1" applyProtection="1">
      <alignment vertical="center"/>
      <protection locked="0"/>
    </xf>
    <xf numFmtId="164" fontId="7" fillId="0" borderId="19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Protection="1"/>
    <xf numFmtId="0" fontId="11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0" fillId="0" borderId="0" xfId="0" applyBorder="1" applyProtection="1"/>
    <xf numFmtId="0" fontId="5" fillId="0" borderId="15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/>
    <xf numFmtId="0" fontId="13" fillId="0" borderId="0" xfId="0" applyFont="1" applyFill="1" applyBorder="1" applyProtection="1"/>
    <xf numFmtId="0" fontId="2" fillId="0" borderId="0" xfId="0" applyFont="1" applyBorder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164" fontId="7" fillId="0" borderId="18" xfId="1" applyNumberFormat="1" applyFont="1" applyFill="1" applyBorder="1" applyAlignment="1" applyProtection="1">
      <alignment vertical="center"/>
    </xf>
    <xf numFmtId="164" fontId="7" fillId="0" borderId="23" xfId="1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164" fontId="5" fillId="0" borderId="4" xfId="1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24" xfId="0" applyFont="1" applyFill="1" applyBorder="1" applyAlignment="1" applyProtection="1">
      <alignment horizontal="left" vertical="center" indent="2"/>
    </xf>
    <xf numFmtId="0" fontId="7" fillId="0" borderId="17" xfId="0" applyFont="1" applyFill="1" applyBorder="1" applyAlignment="1" applyProtection="1">
      <alignment horizontal="left" vertical="center" indent="2"/>
    </xf>
    <xf numFmtId="0" fontId="7" fillId="0" borderId="20" xfId="0" applyFont="1" applyFill="1" applyBorder="1" applyAlignment="1" applyProtection="1">
      <alignment horizontal="left" vertical="center" indent="2"/>
    </xf>
    <xf numFmtId="9" fontId="13" fillId="0" borderId="7" xfId="0" applyNumberFormat="1" applyFont="1" applyFill="1" applyBorder="1" applyAlignment="1" applyProtection="1">
      <alignment horizontal="center"/>
    </xf>
    <xf numFmtId="9" fontId="13" fillId="0" borderId="18" xfId="0" applyNumberFormat="1" applyFont="1" applyFill="1" applyBorder="1" applyAlignment="1" applyProtection="1">
      <alignment horizontal="center"/>
    </xf>
    <xf numFmtId="9" fontId="13" fillId="0" borderId="1" xfId="0" applyNumberFormat="1" applyFont="1" applyFill="1" applyBorder="1" applyAlignment="1" applyProtection="1">
      <alignment horizontal="center"/>
    </xf>
    <xf numFmtId="9" fontId="9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right" wrapText="1"/>
    </xf>
    <xf numFmtId="0" fontId="0" fillId="0" borderId="25" xfId="0" applyBorder="1" applyAlignment="1"/>
    <xf numFmtId="0" fontId="0" fillId="0" borderId="26" xfId="0" applyBorder="1" applyAlignment="1"/>
    <xf numFmtId="0" fontId="0" fillId="0" borderId="0" xfId="0" applyAlignment="1"/>
    <xf numFmtId="43" fontId="5" fillId="0" borderId="4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</xf>
    <xf numFmtId="0" fontId="9" fillId="0" borderId="0" xfId="0" applyFont="1"/>
    <xf numFmtId="0" fontId="10" fillId="0" borderId="0" xfId="0" applyFont="1" applyAlignment="1" applyProtection="1">
      <alignment horizontal="left"/>
      <protection locked="0"/>
    </xf>
    <xf numFmtId="15" fontId="10" fillId="0" borderId="0" xfId="0" applyNumberFormat="1" applyFont="1" applyFill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right"/>
    </xf>
    <xf numFmtId="0" fontId="0" fillId="0" borderId="0" xfId="0" applyProtection="1"/>
    <xf numFmtId="0" fontId="2" fillId="0" borderId="0" xfId="0" applyFont="1" applyProtection="1"/>
    <xf numFmtId="0" fontId="7" fillId="0" borderId="0" xfId="0" applyFont="1" applyBorder="1" applyProtection="1"/>
    <xf numFmtId="0" fontId="7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/>
    <xf numFmtId="0" fontId="0" fillId="0" borderId="0" xfId="0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" fillId="0" borderId="0" xfId="0" applyFont="1" applyProtection="1"/>
    <xf numFmtId="0" fontId="7" fillId="0" borderId="0" xfId="0" applyFont="1" applyBorder="1" applyAlignment="1" applyProtection="1">
      <alignment horizontal="center" wrapText="1"/>
    </xf>
    <xf numFmtId="15" fontId="10" fillId="0" borderId="0" xfId="0" applyNumberFormat="1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28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63</xdr:row>
      <xdr:rowOff>28575</xdr:rowOff>
    </xdr:from>
    <xdr:to>
      <xdr:col>9</xdr:col>
      <xdr:colOff>600075</xdr:colOff>
      <xdr:row>69</xdr:row>
      <xdr:rowOff>19050</xdr:rowOff>
    </xdr:to>
    <xdr:sp macro="" textlink="">
      <xdr:nvSpPr>
        <xdr:cNvPr id="2050" name="Text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3762375" y="10115550"/>
          <a:ext cx="3190875" cy="962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NZ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NZ" sz="1000" b="0" i="0" u="sng" strike="noStrike" baseline="0">
              <a:solidFill>
                <a:srgbClr val="000000"/>
              </a:solidFill>
              <a:latin typeface="Arial"/>
              <a:cs typeface="Arial"/>
            </a:rPr>
            <a:t>Bring all figures to a Weekly Amount</a:t>
          </a:r>
          <a:r>
            <a:rPr lang="en-N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en-N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Adjust Frequency</a:t>
          </a:r>
          <a:endParaRPr lang="en-N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NZ" sz="800" b="0" i="0" u="sng" strike="noStrike" baseline="0">
              <a:solidFill>
                <a:srgbClr val="000000"/>
              </a:solidFill>
              <a:latin typeface="Arial Black"/>
            </a:rPr>
            <a:t>Y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early divide by 52; </a:t>
          </a:r>
          <a:r>
            <a:rPr lang="en-NZ" sz="800" b="0" i="0" u="sng" strike="noStrike" baseline="0">
              <a:solidFill>
                <a:srgbClr val="000000"/>
              </a:solidFill>
              <a:latin typeface="Arial Black"/>
              <a:cs typeface="Arial"/>
            </a:rPr>
            <a:t>Q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uarterly multiply by 4 then divide by 52;</a:t>
          </a:r>
        </a:p>
        <a:p>
          <a:pPr algn="ctr" rtl="0">
            <a:defRPr sz="1000"/>
          </a:pPr>
          <a:r>
            <a:rPr lang="en-NZ" sz="800" b="0" i="0" u="sng" strike="noStrike" baseline="0">
              <a:solidFill>
                <a:srgbClr val="000000"/>
              </a:solidFill>
              <a:latin typeface="Arial Black"/>
            </a:rPr>
            <a:t>M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onthly multiply by 12 then divide by 52; </a:t>
          </a:r>
          <a:r>
            <a:rPr lang="en-NZ" sz="800" b="0" i="0" u="sng" strike="noStrike" baseline="0">
              <a:solidFill>
                <a:srgbClr val="000000"/>
              </a:solidFill>
              <a:latin typeface="Arial Black"/>
              <a:cs typeface="Arial"/>
            </a:rPr>
            <a:t>F</a:t>
          </a: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ortnightly divide by 2.</a:t>
          </a:r>
        </a:p>
        <a:p>
          <a:pPr algn="ctr" rtl="0">
            <a:defRPr sz="1000"/>
          </a:pPr>
          <a:r>
            <a:rPr lang="en-N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% Figure = Subtotal (e.g. Total 1) ÷ Total Income (A)</a:t>
          </a:r>
        </a:p>
        <a:p>
          <a:pPr algn="ctr" rtl="0">
            <a:defRPr sz="1000"/>
          </a:pPr>
          <a:endParaRPr lang="en-N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10</xdr:col>
      <xdr:colOff>9525</xdr:colOff>
      <xdr:row>11</xdr:row>
      <xdr:rowOff>19050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3667125" y="1371600"/>
          <a:ext cx="3409950" cy="3143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PAYMENTS </a:t>
          </a:r>
          <a:r>
            <a:rPr lang="en-NZ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continued</a:t>
          </a:r>
        </a:p>
      </xdr:txBody>
    </xdr:sp>
    <xdr:clientData/>
  </xdr:twoCellAnchor>
  <xdr:twoCellAnchor>
    <xdr:from>
      <xdr:col>1</xdr:col>
      <xdr:colOff>0</xdr:colOff>
      <xdr:row>22</xdr:row>
      <xdr:rowOff>85725</xdr:rowOff>
    </xdr:from>
    <xdr:to>
      <xdr:col>5</xdr:col>
      <xdr:colOff>9525</xdr:colOff>
      <xdr:row>24</xdr:row>
      <xdr:rowOff>28575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123825" y="3533775"/>
          <a:ext cx="3409950" cy="266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PAYMENTS</a:t>
          </a:r>
        </a:p>
      </xdr:txBody>
    </xdr:sp>
    <xdr:clientData/>
  </xdr:twoCellAnchor>
  <xdr:twoCellAnchor>
    <xdr:from>
      <xdr:col>6</xdr:col>
      <xdr:colOff>0</xdr:colOff>
      <xdr:row>50</xdr:row>
      <xdr:rowOff>76200</xdr:rowOff>
    </xdr:from>
    <xdr:to>
      <xdr:col>10</xdr:col>
      <xdr:colOff>9525</xdr:colOff>
      <xdr:row>52</xdr:row>
      <xdr:rowOff>28575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3667125" y="8058150"/>
          <a:ext cx="340995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SUMMARY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5</xdr:col>
      <xdr:colOff>9525</xdr:colOff>
      <xdr:row>11</xdr:row>
      <xdr:rowOff>19050</xdr:rowOff>
    </xdr:to>
    <xdr:sp macro="" textlink="">
      <xdr:nvSpPr>
        <xdr:cNvPr id="2965" name="AutoShape 917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rrowheads="1"/>
        </xdr:cNvSpPr>
      </xdr:nvSpPr>
      <xdr:spPr bwMode="auto">
        <a:xfrm>
          <a:off x="123825" y="1371600"/>
          <a:ext cx="3409950" cy="3143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189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NZ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INCOME</a:t>
          </a:r>
        </a:p>
      </xdr:txBody>
    </xdr:sp>
    <xdr:clientData/>
  </xdr:twoCellAnchor>
  <xdr:twoCellAnchor editAs="oneCell">
    <xdr:from>
      <xdr:col>1</xdr:col>
      <xdr:colOff>76200</xdr:colOff>
      <xdr:row>0</xdr:row>
      <xdr:rowOff>114300</xdr:rowOff>
    </xdr:from>
    <xdr:to>
      <xdr:col>1</xdr:col>
      <xdr:colOff>885825</xdr:colOff>
      <xdr:row>7</xdr:row>
      <xdr:rowOff>57150</xdr:rowOff>
    </xdr:to>
    <xdr:pic>
      <xdr:nvPicPr>
        <xdr:cNvPr id="3524" name="Picture 1476" descr="pe01891_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4300"/>
          <a:ext cx="8096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</xdr:row>
      <xdr:rowOff>133350</xdr:rowOff>
    </xdr:from>
    <xdr:to>
      <xdr:col>9</xdr:col>
      <xdr:colOff>676275</xdr:colOff>
      <xdr:row>7</xdr:row>
      <xdr:rowOff>142875</xdr:rowOff>
    </xdr:to>
    <xdr:sp macro="" textlink="">
      <xdr:nvSpPr>
        <xdr:cNvPr id="3525" name="Rectangle 1477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rrowheads="1"/>
        </xdr:cNvSpPr>
      </xdr:nvSpPr>
      <xdr:spPr bwMode="auto">
        <a:xfrm>
          <a:off x="3733800" y="533400"/>
          <a:ext cx="3295650" cy="781050"/>
        </a:xfrm>
        <a:prstGeom prst="rect">
          <a:avLst/>
        </a:prstGeom>
        <a:solidFill>
          <a:srgbClr val="FFFFFF"/>
        </a:solidFill>
        <a:ln w="190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N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“Any Government, like any family, can for a year spend a little more than it earns.  But you and I know that a continuance of this habit means the poorhouse.”</a:t>
          </a:r>
        </a:p>
        <a:p>
          <a:pPr algn="ctr" rtl="0">
            <a:defRPr sz="1000"/>
          </a:pPr>
          <a:r>
            <a:rPr lang="en-N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Franklin D. Roosevelt. 1932</a:t>
          </a:r>
        </a:p>
      </xdr:txBody>
    </xdr:sp>
    <xdr:clientData/>
  </xdr:twoCellAnchor>
  <xdr:twoCellAnchor>
    <xdr:from>
      <xdr:col>1</xdr:col>
      <xdr:colOff>1276350</xdr:colOff>
      <xdr:row>2</xdr:row>
      <xdr:rowOff>133350</xdr:rowOff>
    </xdr:from>
    <xdr:to>
      <xdr:col>4</xdr:col>
      <xdr:colOff>685800</xdr:colOff>
      <xdr:row>7</xdr:row>
      <xdr:rowOff>142875</xdr:rowOff>
    </xdr:to>
    <xdr:sp macro="" textlink="">
      <xdr:nvSpPr>
        <xdr:cNvPr id="3528" name="Text Box 1480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400175" y="533400"/>
          <a:ext cx="2095500" cy="78105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108000" rIns="90000" bIns="4680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n-N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"ants - frail as they are,                                   get plenty of food in for the winter."</a:t>
          </a:r>
        </a:p>
        <a:p>
          <a:pPr algn="ctr" rtl="0">
            <a:lnSpc>
              <a:spcPts val="1000"/>
            </a:lnSpc>
            <a:defRPr sz="1000"/>
          </a:pPr>
          <a:r>
            <a:rPr lang="en-N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Proverbs 30:25</a:t>
          </a:r>
          <a:endParaRPr lang="en-NZ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000"/>
            </a:lnSpc>
            <a:defRPr sz="1000"/>
          </a:pPr>
          <a:r>
            <a:rPr lang="en-N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</a:t>
          </a:r>
        </a:p>
      </xdr:txBody>
    </xdr:sp>
    <xdr:clientData/>
  </xdr:twoCellAnchor>
  <xdr:twoCellAnchor>
    <xdr:from>
      <xdr:col>1</xdr:col>
      <xdr:colOff>1590675</xdr:colOff>
      <xdr:row>1</xdr:row>
      <xdr:rowOff>200025</xdr:rowOff>
    </xdr:from>
    <xdr:to>
      <xdr:col>4</xdr:col>
      <xdr:colOff>685800</xdr:colOff>
      <xdr:row>2</xdr:row>
      <xdr:rowOff>0</xdr:rowOff>
    </xdr:to>
    <xdr:sp macro="" textlink="">
      <xdr:nvSpPr>
        <xdr:cNvPr id="3530" name="Line 1482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ShapeType="1"/>
        </xdr:cNvSpPr>
      </xdr:nvSpPr>
      <xdr:spPr bwMode="auto">
        <a:xfrm flipV="1">
          <a:off x="1714500" y="390525"/>
          <a:ext cx="1781175" cy="952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323850</xdr:colOff>
      <xdr:row>1</xdr:row>
      <xdr:rowOff>200025</xdr:rowOff>
    </xdr:from>
    <xdr:to>
      <xdr:col>8</xdr:col>
      <xdr:colOff>85725</xdr:colOff>
      <xdr:row>2</xdr:row>
      <xdr:rowOff>0</xdr:rowOff>
    </xdr:to>
    <xdr:sp macro="" textlink="">
      <xdr:nvSpPr>
        <xdr:cNvPr id="3532" name="Line 1484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ShapeType="1"/>
        </xdr:cNvSpPr>
      </xdr:nvSpPr>
      <xdr:spPr bwMode="auto">
        <a:xfrm flipV="1">
          <a:off x="3990975" y="390525"/>
          <a:ext cx="1781175" cy="952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160000" mc:Ignorable="a14" a14:legacySpreadsheetColorIndex="22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160000" mc:Ignorable="a14" a14:legacySpreadsheetColorIndex="22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D4D4D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showGridLines="0" tabSelected="1" zoomScaleNormal="100" zoomScaleSheetLayoutView="100" workbookViewId="0">
      <selection activeCell="G19" sqref="G19"/>
    </sheetView>
  </sheetViews>
  <sheetFormatPr defaultRowHeight="12.75" x14ac:dyDescent="0.2"/>
  <cols>
    <col min="1" max="1" width="1.85546875" style="104" customWidth="1"/>
    <col min="2" max="2" width="24.7109375" style="1" customWidth="1"/>
    <col min="3" max="3" width="5.5703125" style="1" customWidth="1"/>
    <col min="4" max="4" width="10" style="1" customWidth="1"/>
    <col min="5" max="5" width="10.7109375" style="1" customWidth="1"/>
    <col min="6" max="6" width="2.140625" style="1" customWidth="1"/>
    <col min="7" max="7" width="24.7109375" style="1" customWidth="1"/>
    <col min="8" max="8" width="5.5703125" style="1" customWidth="1"/>
    <col min="9" max="9" width="10" style="1" customWidth="1"/>
    <col min="10" max="10" width="10.7109375" style="1" customWidth="1"/>
    <col min="11" max="11" width="1.5703125" style="104" customWidth="1"/>
    <col min="12" max="12" width="19.42578125" style="1" customWidth="1"/>
    <col min="13" max="13" width="18" style="1" customWidth="1"/>
    <col min="14" max="16384" width="9.140625" style="1"/>
  </cols>
  <sheetData>
    <row r="1" spans="1:13" ht="15" customHeight="1" x14ac:dyDescent="0.25">
      <c r="B1" s="111"/>
      <c r="C1" s="110"/>
      <c r="D1" s="110"/>
      <c r="E1" s="110"/>
      <c r="F1" s="111" t="s">
        <v>83</v>
      </c>
      <c r="G1" s="110"/>
      <c r="H1" s="110"/>
      <c r="I1" s="110"/>
      <c r="J1" s="110"/>
    </row>
    <row r="2" spans="1:13" ht="16.5" customHeight="1" x14ac:dyDescent="0.25">
      <c r="B2" s="103" t="s">
        <v>82</v>
      </c>
      <c r="C2" s="121"/>
      <c r="D2" s="122"/>
      <c r="E2" s="101"/>
      <c r="F2" s="112"/>
      <c r="G2" s="118" t="s">
        <v>88</v>
      </c>
      <c r="H2" s="119"/>
      <c r="I2" s="95"/>
      <c r="J2" s="2"/>
      <c r="L2"/>
      <c r="M2"/>
    </row>
    <row r="3" spans="1:13" ht="15.75" customHeight="1" x14ac:dyDescent="0.2">
      <c r="B3" s="99"/>
      <c r="C3" s="113"/>
      <c r="D3" s="116"/>
      <c r="E3" s="113"/>
      <c r="F3" s="113"/>
      <c r="G3" s="109"/>
      <c r="H3" s="108"/>
      <c r="I3" s="108"/>
      <c r="J3" s="2"/>
      <c r="L3" s="104"/>
      <c r="M3" s="104"/>
    </row>
    <row r="4" spans="1:13" ht="12.75" customHeight="1" x14ac:dyDescent="0.2">
      <c r="B4" s="99"/>
      <c r="C4" s="98"/>
      <c r="D4" s="102"/>
      <c r="E4" s="98"/>
      <c r="F4" s="113"/>
      <c r="G4" s="109"/>
      <c r="H4" s="108"/>
      <c r="I4" s="108"/>
      <c r="J4" s="2"/>
      <c r="L4" s="104"/>
      <c r="M4" s="104"/>
    </row>
    <row r="5" spans="1:13" ht="12.95" customHeight="1" x14ac:dyDescent="0.2">
      <c r="B5" s="4"/>
      <c r="C5" s="3"/>
      <c r="D5" s="3"/>
      <c r="E5" s="3"/>
      <c r="F5" s="43"/>
      <c r="G5" s="108"/>
      <c r="H5" s="108"/>
      <c r="I5" s="108"/>
      <c r="J5" s="2"/>
      <c r="L5" s="104"/>
      <c r="M5" s="104"/>
    </row>
    <row r="6" spans="1:13" ht="7.5" customHeight="1" x14ac:dyDescent="0.2">
      <c r="B6" s="4"/>
      <c r="C6" s="3"/>
      <c r="D6" s="3"/>
      <c r="E6" s="3"/>
      <c r="F6" s="43"/>
      <c r="G6" s="108"/>
      <c r="H6" s="108"/>
      <c r="I6" s="108"/>
      <c r="J6" s="2"/>
    </row>
    <row r="7" spans="1:13" ht="12" customHeight="1" x14ac:dyDescent="0.2">
      <c r="B7" s="117"/>
      <c r="C7" s="74"/>
      <c r="D7" s="69"/>
      <c r="E7" s="75"/>
      <c r="F7" s="67"/>
      <c r="G7" s="108"/>
      <c r="H7" s="108"/>
      <c r="I7" s="108"/>
      <c r="J7" s="2"/>
    </row>
    <row r="8" spans="1:13" ht="12" customHeight="1" x14ac:dyDescent="0.2">
      <c r="B8" s="4"/>
      <c r="C8" s="73"/>
      <c r="D8" s="73"/>
      <c r="E8" s="68"/>
      <c r="F8" s="90"/>
      <c r="G8" s="108"/>
      <c r="H8" s="108"/>
      <c r="I8" s="108"/>
      <c r="J8" s="108"/>
    </row>
    <row r="9" spans="1:13" s="105" customFormat="1" ht="3.75" customHeight="1" x14ac:dyDescent="0.2">
      <c r="B9" s="125"/>
      <c r="C9" s="125"/>
      <c r="D9" s="125"/>
      <c r="E9" s="90"/>
      <c r="F9" s="66"/>
      <c r="G9" s="108"/>
      <c r="H9" s="108"/>
      <c r="I9" s="108"/>
      <c r="J9" s="108"/>
    </row>
    <row r="10" spans="1:13" ht="11.85" customHeight="1" x14ac:dyDescent="0.2">
      <c r="B10" s="4"/>
      <c r="C10" s="3"/>
      <c r="D10" s="3"/>
      <c r="E10" s="3"/>
      <c r="F10" s="2"/>
      <c r="G10" s="2"/>
      <c r="H10" s="2"/>
      <c r="I10" s="2"/>
      <c r="J10" s="2"/>
    </row>
    <row r="11" spans="1:13" s="6" customFormat="1" ht="12" customHeight="1" x14ac:dyDescent="0.2">
      <c r="A11" s="106"/>
      <c r="B11" s="4"/>
      <c r="C11" s="3"/>
      <c r="D11" s="3"/>
      <c r="E11" s="3"/>
      <c r="F11" s="2"/>
      <c r="G11" s="2"/>
      <c r="H11" s="2"/>
      <c r="I11" s="2"/>
      <c r="J11" s="2"/>
      <c r="K11" s="107"/>
      <c r="L11" s="1"/>
      <c r="M11" s="1"/>
    </row>
    <row r="12" spans="1:13" s="6" customFormat="1" ht="12.95" customHeight="1" x14ac:dyDescent="0.2">
      <c r="A12" s="106"/>
      <c r="B12" s="20"/>
      <c r="C12" s="21" t="s">
        <v>30</v>
      </c>
      <c r="D12" s="22" t="s">
        <v>0</v>
      </c>
      <c r="E12" s="21" t="s">
        <v>1</v>
      </c>
      <c r="F12" s="19"/>
      <c r="G12" s="30"/>
      <c r="H12" s="21" t="s">
        <v>30</v>
      </c>
      <c r="I12" s="22" t="s">
        <v>0</v>
      </c>
      <c r="J12" s="21" t="s">
        <v>1</v>
      </c>
      <c r="K12" s="107"/>
      <c r="L12" s="5"/>
      <c r="M12" s="1"/>
    </row>
    <row r="13" spans="1:13" s="6" customFormat="1" ht="12.95" customHeight="1" x14ac:dyDescent="0.2">
      <c r="A13" s="106"/>
      <c r="B13" s="25"/>
      <c r="C13" s="8" t="s">
        <v>31</v>
      </c>
      <c r="D13" s="9" t="s">
        <v>2</v>
      </c>
      <c r="E13" s="8" t="s">
        <v>2</v>
      </c>
      <c r="F13" s="7"/>
      <c r="G13" s="26" t="s">
        <v>79</v>
      </c>
      <c r="H13" s="8" t="s">
        <v>31</v>
      </c>
      <c r="I13" s="9" t="s">
        <v>2</v>
      </c>
      <c r="J13" s="8" t="s">
        <v>2</v>
      </c>
      <c r="K13" s="107"/>
    </row>
    <row r="14" spans="1:13" s="6" customFormat="1" ht="12.95" customHeight="1" x14ac:dyDescent="0.2">
      <c r="A14" s="106"/>
      <c r="B14" s="44" t="s">
        <v>23</v>
      </c>
      <c r="C14" s="52" t="s">
        <v>67</v>
      </c>
      <c r="D14" s="53"/>
      <c r="E14" s="31">
        <f t="shared" ref="E14:E20" si="0">IF(C14="W",D14,IF(C14="M",(D14*12)/52,IF(C14="F",(D14*26)/52,IF(C14="Q",(D14*4)/52,IF(C14="H",(D14*2)/52,IF(C14="Y",D14/52,"-"))))))</f>
        <v>0</v>
      </c>
      <c r="F14" s="7"/>
      <c r="G14" s="44" t="s">
        <v>5</v>
      </c>
      <c r="H14" s="52" t="s">
        <v>67</v>
      </c>
      <c r="I14" s="64"/>
      <c r="J14" s="49">
        <f t="shared" ref="J14:J29" si="1">IF(H14="W",I14,IF(H14="M",(I14*12)/52,IF(H14="F",(I14*26)/52,IF(H14="Q",(I14*4)/52,IF(H14="H",(I14*2)/52,IF(H14="Y",I14/52,"-"))))))</f>
        <v>0</v>
      </c>
      <c r="K14" s="107"/>
    </row>
    <row r="15" spans="1:13" s="6" customFormat="1" ht="12.95" customHeight="1" x14ac:dyDescent="0.2">
      <c r="A15" s="106"/>
      <c r="B15" s="50" t="s">
        <v>51</v>
      </c>
      <c r="C15" s="47" t="s">
        <v>67</v>
      </c>
      <c r="D15" s="48"/>
      <c r="E15" s="49">
        <f t="shared" si="0"/>
        <v>0</v>
      </c>
      <c r="F15" s="7"/>
      <c r="G15" s="50"/>
      <c r="H15" s="47" t="s">
        <v>71</v>
      </c>
      <c r="I15" s="65"/>
      <c r="J15" s="49">
        <f t="shared" si="1"/>
        <v>0</v>
      </c>
      <c r="K15" s="107"/>
    </row>
    <row r="16" spans="1:13" s="6" customFormat="1" ht="12.95" customHeight="1" x14ac:dyDescent="0.2">
      <c r="A16" s="106"/>
      <c r="B16" s="46" t="s">
        <v>32</v>
      </c>
      <c r="C16" s="47" t="s">
        <v>67</v>
      </c>
      <c r="D16" s="48"/>
      <c r="E16" s="49">
        <f t="shared" si="0"/>
        <v>0</v>
      </c>
      <c r="F16" s="7"/>
      <c r="G16" s="50" t="s">
        <v>86</v>
      </c>
      <c r="H16" s="47" t="s">
        <v>71</v>
      </c>
      <c r="I16" s="65"/>
      <c r="J16" s="49">
        <f t="shared" si="1"/>
        <v>0</v>
      </c>
      <c r="K16" s="107"/>
    </row>
    <row r="17" spans="1:11" s="6" customFormat="1" ht="12.95" customHeight="1" x14ac:dyDescent="0.2">
      <c r="A17" s="106"/>
      <c r="B17" s="50" t="s">
        <v>89</v>
      </c>
      <c r="C17" s="47" t="s">
        <v>67</v>
      </c>
      <c r="D17" s="48"/>
      <c r="E17" s="49">
        <f t="shared" si="0"/>
        <v>0</v>
      </c>
      <c r="F17" s="7"/>
      <c r="G17" s="50"/>
      <c r="H17" s="47" t="s">
        <v>71</v>
      </c>
      <c r="I17" s="65"/>
      <c r="J17" s="49">
        <f t="shared" si="1"/>
        <v>0</v>
      </c>
      <c r="K17" s="107"/>
    </row>
    <row r="18" spans="1:11" s="6" customFormat="1" ht="12.95" customHeight="1" x14ac:dyDescent="0.2">
      <c r="A18" s="106"/>
      <c r="B18" s="50"/>
      <c r="C18" s="47" t="s">
        <v>67</v>
      </c>
      <c r="D18" s="48"/>
      <c r="E18" s="49">
        <f t="shared" si="0"/>
        <v>0</v>
      </c>
      <c r="F18" s="7"/>
      <c r="G18" s="50" t="s">
        <v>4</v>
      </c>
      <c r="H18" s="47" t="s">
        <v>71</v>
      </c>
      <c r="I18" s="65"/>
      <c r="J18" s="49">
        <f t="shared" si="1"/>
        <v>0</v>
      </c>
      <c r="K18" s="107"/>
    </row>
    <row r="19" spans="1:11" s="6" customFormat="1" ht="12.95" customHeight="1" x14ac:dyDescent="0.2">
      <c r="A19" s="106"/>
      <c r="B19" s="51" t="s">
        <v>56</v>
      </c>
      <c r="C19" s="47" t="s">
        <v>67</v>
      </c>
      <c r="D19" s="48"/>
      <c r="E19" s="49">
        <f t="shared" si="0"/>
        <v>0</v>
      </c>
      <c r="F19" s="7"/>
      <c r="G19" s="50"/>
      <c r="H19" s="47" t="s">
        <v>67</v>
      </c>
      <c r="I19" s="65"/>
      <c r="J19" s="49">
        <f t="shared" si="1"/>
        <v>0</v>
      </c>
      <c r="K19" s="107"/>
    </row>
    <row r="20" spans="1:11" s="6" customFormat="1" ht="12.95" customHeight="1" x14ac:dyDescent="0.2">
      <c r="A20" s="106"/>
      <c r="B20" s="46" t="s">
        <v>87</v>
      </c>
      <c r="C20" s="47" t="s">
        <v>67</v>
      </c>
      <c r="D20" s="48"/>
      <c r="E20" s="49">
        <f t="shared" si="0"/>
        <v>0</v>
      </c>
      <c r="F20" s="7"/>
      <c r="G20" s="50"/>
      <c r="H20" s="47" t="s">
        <v>81</v>
      </c>
      <c r="I20" s="65"/>
      <c r="J20" s="49">
        <f t="shared" si="1"/>
        <v>0</v>
      </c>
      <c r="K20" s="107"/>
    </row>
    <row r="21" spans="1:11" s="6" customFormat="1" ht="12.95" customHeight="1" x14ac:dyDescent="0.2">
      <c r="A21" s="106"/>
      <c r="B21" s="54"/>
      <c r="C21" s="55" t="s">
        <v>67</v>
      </c>
      <c r="D21" s="56"/>
      <c r="E21" s="31">
        <f>IF(C21="W",D21,IF(C21="M",(D21*12)/52,IF(C21="F",(D21*26)/52,IF(C21="Q",(D21*4)/52,IF(C21="H",(D21*2)/52,IF(C21="Y",D21/52,"-"))))))</f>
        <v>0</v>
      </c>
      <c r="F21" s="7"/>
      <c r="G21" s="50"/>
      <c r="H21" s="47" t="s">
        <v>81</v>
      </c>
      <c r="I21" s="65"/>
      <c r="J21" s="49">
        <f>IF(H21="W",I21,IF(H21="M",(I21*12)/52,IF(H21="F",(I21*26)/52,IF(H21="Q",(I21*4)/52,IF(H21="H",(I21*2)/52,IF(H21="Y",I21/52,"-"))))))</f>
        <v>0</v>
      </c>
      <c r="K21" s="107"/>
    </row>
    <row r="22" spans="1:11" s="6" customFormat="1" ht="12.95" customHeight="1" x14ac:dyDescent="0.2">
      <c r="A22" s="106"/>
      <c r="B22" s="38" t="s">
        <v>27</v>
      </c>
      <c r="C22" s="28"/>
      <c r="D22" s="29"/>
      <c r="E22" s="80">
        <f>SUM(E14:E21)</f>
        <v>0</v>
      </c>
      <c r="F22" s="7"/>
      <c r="G22" s="50" t="s">
        <v>48</v>
      </c>
      <c r="H22" s="47" t="s">
        <v>67</v>
      </c>
      <c r="I22" s="65"/>
      <c r="J22" s="49">
        <f t="shared" si="1"/>
        <v>0</v>
      </c>
      <c r="K22" s="107"/>
    </row>
    <row r="23" spans="1:11" s="6" customFormat="1" ht="12.95" customHeight="1" x14ac:dyDescent="0.2">
      <c r="A23" s="106"/>
      <c r="B23" s="7"/>
      <c r="C23" s="7"/>
      <c r="D23" s="12"/>
      <c r="E23" s="13"/>
      <c r="F23" s="7"/>
      <c r="G23" s="50" t="s">
        <v>90</v>
      </c>
      <c r="H23" s="47" t="s">
        <v>67</v>
      </c>
      <c r="I23" s="65"/>
      <c r="J23" s="49">
        <f>IF(H23="W",I23,IF(H23="M",(I23*12)/52,IF(H23="F",(I23*26)/52,IF(H23="Q",(I23*4)/52,IF(H23="H",(I23*2)/52,IF(H23="Y",I23/52,"-"))))))</f>
        <v>0</v>
      </c>
      <c r="K23" s="107"/>
    </row>
    <row r="24" spans="1:11" s="6" customFormat="1" ht="12.95" customHeight="1" x14ac:dyDescent="0.2">
      <c r="A24" s="106"/>
      <c r="B24" s="14"/>
      <c r="C24" s="14"/>
      <c r="D24" s="14"/>
      <c r="E24" s="14"/>
      <c r="F24" s="7"/>
      <c r="G24" s="50"/>
      <c r="H24" s="47" t="s">
        <v>71</v>
      </c>
      <c r="I24" s="65"/>
      <c r="J24" s="49">
        <f>IF(H24="W",I24,IF(H24="M",(I24*12)/52,IF(H24="F",(I24*26)/52,IF(H24="Q",(I24*4)/52,IF(H24="H",(I24*2)/52,IF(H24="Y",I24/52,"-"))))))</f>
        <v>0</v>
      </c>
      <c r="K24" s="107"/>
    </row>
    <row r="25" spans="1:11" s="6" customFormat="1" ht="12.95" customHeight="1" x14ac:dyDescent="0.2">
      <c r="A25" s="106"/>
      <c r="B25" s="20"/>
      <c r="C25" s="21" t="s">
        <v>30</v>
      </c>
      <c r="D25" s="22" t="s">
        <v>0</v>
      </c>
      <c r="E25" s="21" t="s">
        <v>1</v>
      </c>
      <c r="F25" s="7"/>
      <c r="G25" s="50"/>
      <c r="H25" s="47" t="s">
        <v>71</v>
      </c>
      <c r="I25" s="65"/>
      <c r="J25" s="49">
        <f t="shared" si="1"/>
        <v>0</v>
      </c>
      <c r="K25" s="107"/>
    </row>
    <row r="26" spans="1:11" s="6" customFormat="1" ht="12.95" customHeight="1" x14ac:dyDescent="0.2">
      <c r="A26" s="106"/>
      <c r="B26" s="23" t="s">
        <v>33</v>
      </c>
      <c r="C26" s="8" t="s">
        <v>31</v>
      </c>
      <c r="D26" s="9" t="s">
        <v>2</v>
      </c>
      <c r="E26" s="8" t="s">
        <v>2</v>
      </c>
      <c r="F26" s="7"/>
      <c r="G26" s="50"/>
      <c r="H26" s="47" t="s">
        <v>71</v>
      </c>
      <c r="I26" s="65"/>
      <c r="J26" s="49">
        <f>IF(H26="W",I26,IF(H26="M",(I26*12)/52,IF(H26="F",(I26*26)/52,IF(H26="Q",(I26*4)/52,IF(H26="H",(I26*2)/52,IF(H26="Y",I26/52,"-"))))))</f>
        <v>0</v>
      </c>
      <c r="K26" s="107"/>
    </row>
    <row r="27" spans="1:11" s="6" customFormat="1" ht="12.95" customHeight="1" x14ac:dyDescent="0.2">
      <c r="A27" s="106"/>
      <c r="B27" s="44" t="s">
        <v>36</v>
      </c>
      <c r="C27" s="52" t="s">
        <v>67</v>
      </c>
      <c r="D27" s="57"/>
      <c r="E27" s="31">
        <f t="shared" ref="E27:E33" si="2">IF(C27="W",D27,IF(C27="M",(D27*12)/52,IF(C27="F",(D27*26)/52,IF(C27="Q",(D27*4)/52,IF(C27="H",(D27*2)/52,IF(C27="Y",D27/52,"-"))))))</f>
        <v>0</v>
      </c>
      <c r="F27" s="7"/>
      <c r="G27" s="50" t="s">
        <v>16</v>
      </c>
      <c r="H27" s="47" t="s">
        <v>67</v>
      </c>
      <c r="I27" s="65"/>
      <c r="J27" s="49">
        <f t="shared" si="1"/>
        <v>0</v>
      </c>
      <c r="K27" s="107"/>
    </row>
    <row r="28" spans="1:11" s="6" customFormat="1" ht="12.95" customHeight="1" x14ac:dyDescent="0.2">
      <c r="A28" s="107"/>
      <c r="B28" s="51" t="s">
        <v>3</v>
      </c>
      <c r="C28" s="47" t="s">
        <v>67</v>
      </c>
      <c r="D28" s="58"/>
      <c r="E28" s="49">
        <f t="shared" si="2"/>
        <v>0</v>
      </c>
      <c r="F28" s="7"/>
      <c r="G28" s="50" t="s">
        <v>29</v>
      </c>
      <c r="H28" s="47" t="s">
        <v>67</v>
      </c>
      <c r="I28" s="65"/>
      <c r="J28" s="49">
        <f>IF(H28="W",I28,IF(H28="M",(I28*12)/52,IF(H28="F",(I28*26)/52,IF(H28="Q",(I28*4)/52,IF(H28="H",(I28*2)/52,IF(H28="Y",I28/52,"-"))))))</f>
        <v>0</v>
      </c>
      <c r="K28" s="107"/>
    </row>
    <row r="29" spans="1:11" s="6" customFormat="1" ht="12.95" customHeight="1" x14ac:dyDescent="0.2">
      <c r="A29" s="107"/>
      <c r="B29" s="50" t="s">
        <v>53</v>
      </c>
      <c r="C29" s="47" t="s">
        <v>72</v>
      </c>
      <c r="D29" s="58"/>
      <c r="E29" s="49">
        <f>IF(C29="W",D29,IF(C29="M",(D29*12)/52,IF(C29="F",(D29*26)/52,IF(C29="Q",(D29*4)/52,IF(C29="H",(D29*2)/52,IF(C29="Y",D29/52,"-"))))))</f>
        <v>0</v>
      </c>
      <c r="F29" s="14"/>
      <c r="G29" s="50"/>
      <c r="H29" s="59" t="s">
        <v>67</v>
      </c>
      <c r="I29" s="10"/>
      <c r="J29" s="31">
        <f t="shared" si="1"/>
        <v>0</v>
      </c>
      <c r="K29" s="107"/>
    </row>
    <row r="30" spans="1:11" s="6" customFormat="1" ht="12.95" customHeight="1" x14ac:dyDescent="0.2">
      <c r="A30" s="107"/>
      <c r="B30" s="50" t="s">
        <v>77</v>
      </c>
      <c r="C30" s="47" t="s">
        <v>72</v>
      </c>
      <c r="D30" s="58"/>
      <c r="E30" s="49">
        <f>IF(C30="W",D30,IF(C30="M",(D30*12)/52,IF(C30="F",(D30*26)/52,IF(C30="Q",(D30*4)/52,IF(C30="H",(D30*2)/52,IF(C30="Y",D30/52,"-"))))))</f>
        <v>0</v>
      </c>
      <c r="F30" s="14"/>
      <c r="G30" s="38" t="s">
        <v>85</v>
      </c>
      <c r="H30" s="27"/>
      <c r="I30" s="11" t="s">
        <v>11</v>
      </c>
      <c r="J30" s="80">
        <f>SUM(J14:J29)</f>
        <v>0</v>
      </c>
      <c r="K30" s="107"/>
    </row>
    <row r="31" spans="1:11" s="6" customFormat="1" ht="12.95" customHeight="1" x14ac:dyDescent="0.2">
      <c r="A31" s="107"/>
      <c r="B31" s="50" t="s">
        <v>38</v>
      </c>
      <c r="C31" s="47" t="s">
        <v>67</v>
      </c>
      <c r="D31" s="58"/>
      <c r="E31" s="49">
        <f>IF(C31="W",D31,IF(C31="M",(D31*12)/52,IF(C31="F",(D31*26)/52,IF(C31="Q",(D31*4)/52,IF(C31="H",(D31*2)/52,IF(C31="Y",D31/52,"-"))))))</f>
        <v>0</v>
      </c>
      <c r="F31" s="14"/>
      <c r="G31" s="40"/>
      <c r="H31" s="37"/>
      <c r="I31" s="37"/>
      <c r="J31" s="31"/>
      <c r="K31" s="107"/>
    </row>
    <row r="32" spans="1:11" s="6" customFormat="1" ht="12.95" customHeight="1" x14ac:dyDescent="0.2">
      <c r="A32" s="107"/>
      <c r="B32" s="50" t="s">
        <v>37</v>
      </c>
      <c r="C32" s="47" t="s">
        <v>67</v>
      </c>
      <c r="D32" s="58"/>
      <c r="E32" s="49">
        <f t="shared" si="2"/>
        <v>0</v>
      </c>
      <c r="F32" s="14"/>
      <c r="G32" s="36" t="s">
        <v>49</v>
      </c>
      <c r="H32" s="9"/>
      <c r="I32" s="9"/>
      <c r="J32" s="35"/>
      <c r="K32" s="107"/>
    </row>
    <row r="33" spans="1:14" s="6" customFormat="1" ht="12.95" customHeight="1" x14ac:dyDescent="0.2">
      <c r="A33" s="107"/>
      <c r="B33" s="50" t="s">
        <v>25</v>
      </c>
      <c r="C33" s="47" t="s">
        <v>67</v>
      </c>
      <c r="D33" s="58"/>
      <c r="E33" s="49">
        <f t="shared" si="2"/>
        <v>0</v>
      </c>
      <c r="F33" s="14"/>
      <c r="G33" s="44" t="s">
        <v>18</v>
      </c>
      <c r="H33" s="60" t="s">
        <v>71</v>
      </c>
      <c r="I33" s="61"/>
      <c r="J33" s="31">
        <f t="shared" ref="J33:J49" si="3">IF(H33="W",I33,IF(H33="M",(I33*12)/52,IF(H33="F",(I33*26)/52,IF(H33="Q",(I33*4)/52,IF(H33="H",(I33*2)/52,IF(H33="Y",I33/52,"-"))))))</f>
        <v>0</v>
      </c>
      <c r="K33" s="107"/>
    </row>
    <row r="34" spans="1:14" s="6" customFormat="1" ht="12.95" customHeight="1" x14ac:dyDescent="0.2">
      <c r="A34" s="107"/>
      <c r="B34" s="50" t="s">
        <v>6</v>
      </c>
      <c r="C34" s="47" t="s">
        <v>72</v>
      </c>
      <c r="D34" s="58"/>
      <c r="E34" s="49">
        <f>IF(C34="W",D34,IF(C34="M",(D34*12)/52,IF(C34="F",(D34*26)/52,IF(C34="Q",(D34*4)/52,IF(C34="H",(D34*2)/52,IF(C34="Y",D34/52,"-"))))))</f>
        <v>0</v>
      </c>
      <c r="F34" s="14"/>
      <c r="G34" s="50" t="s">
        <v>17</v>
      </c>
      <c r="H34" s="62" t="s">
        <v>72</v>
      </c>
      <c r="I34" s="63"/>
      <c r="J34" s="49">
        <f t="shared" si="3"/>
        <v>0</v>
      </c>
      <c r="K34" s="107"/>
    </row>
    <row r="35" spans="1:14" s="6" customFormat="1" ht="12.95" customHeight="1" x14ac:dyDescent="0.2">
      <c r="A35" s="107"/>
      <c r="B35" s="120"/>
      <c r="C35" s="55" t="s">
        <v>72</v>
      </c>
      <c r="D35" s="16"/>
      <c r="E35" s="45">
        <f>IF(C35="W",D35,IF(C35="M",(D35*12)/52,IF(C35="F",(D35*26)/52,IF(C35="Q",(D35*4)/52,IF(C35="H",(D35*2)/52,IF(C35="Y",D35/52,"-"))))))</f>
        <v>0</v>
      </c>
      <c r="F35" s="14"/>
      <c r="G35" s="50" t="s">
        <v>24</v>
      </c>
      <c r="H35" s="62" t="s">
        <v>72</v>
      </c>
      <c r="I35" s="63"/>
      <c r="J35" s="49">
        <f t="shared" si="3"/>
        <v>0</v>
      </c>
      <c r="K35" s="107"/>
    </row>
    <row r="36" spans="1:14" s="6" customFormat="1" ht="12.95" customHeight="1" x14ac:dyDescent="0.2">
      <c r="A36" s="107"/>
      <c r="B36" s="38" t="s">
        <v>42</v>
      </c>
      <c r="C36" s="27"/>
      <c r="D36" s="11" t="s">
        <v>8</v>
      </c>
      <c r="E36" s="80">
        <f>SUM(E27:E35)</f>
        <v>0</v>
      </c>
      <c r="F36" s="14"/>
      <c r="G36" s="50" t="s">
        <v>12</v>
      </c>
      <c r="H36" s="62" t="s">
        <v>72</v>
      </c>
      <c r="I36" s="63"/>
      <c r="J36" s="49">
        <f t="shared" si="3"/>
        <v>0</v>
      </c>
      <c r="K36" s="107"/>
    </row>
    <row r="37" spans="1:14" s="6" customFormat="1" ht="12.95" customHeight="1" x14ac:dyDescent="0.2">
      <c r="A37" s="107"/>
      <c r="B37" s="24"/>
      <c r="C37" s="17"/>
      <c r="D37" s="17"/>
      <c r="E37" s="34"/>
      <c r="F37" s="14"/>
      <c r="G37" s="50" t="s">
        <v>26</v>
      </c>
      <c r="H37" s="62" t="s">
        <v>71</v>
      </c>
      <c r="I37" s="63"/>
      <c r="J37" s="49">
        <f t="shared" si="3"/>
        <v>0</v>
      </c>
      <c r="K37" s="107"/>
    </row>
    <row r="38" spans="1:14" s="6" customFormat="1" ht="12.95" customHeight="1" x14ac:dyDescent="0.2">
      <c r="A38" s="107"/>
      <c r="B38" s="36" t="s">
        <v>34</v>
      </c>
      <c r="C38" s="9"/>
      <c r="D38" s="9"/>
      <c r="E38" s="35"/>
      <c r="F38" s="14"/>
      <c r="G38" s="50" t="s">
        <v>43</v>
      </c>
      <c r="H38" s="62" t="s">
        <v>67</v>
      </c>
      <c r="I38" s="63"/>
      <c r="J38" s="49">
        <f t="shared" si="3"/>
        <v>0</v>
      </c>
      <c r="K38" s="107"/>
    </row>
    <row r="39" spans="1:14" s="6" customFormat="1" ht="12.95" customHeight="1" x14ac:dyDescent="0.2">
      <c r="A39" s="107"/>
      <c r="B39" s="44" t="s">
        <v>19</v>
      </c>
      <c r="C39" s="52" t="s">
        <v>67</v>
      </c>
      <c r="D39" s="57"/>
      <c r="E39" s="31">
        <f t="shared" ref="E39:E58" si="4">IF(C39="W",D39,IF(C39="M",(D39*12)/52,IF(C39="F",(D39*26)/52,IF(C39="Q",(D39*4)/52,IF(C39="H",(D39*2)/52,IF(C39="Y",D39/52,"-"))))))</f>
        <v>0</v>
      </c>
      <c r="F39" s="14"/>
      <c r="G39" s="50" t="s">
        <v>44</v>
      </c>
      <c r="H39" s="62" t="s">
        <v>71</v>
      </c>
      <c r="I39" s="63"/>
      <c r="J39" s="49">
        <f t="shared" si="3"/>
        <v>0</v>
      </c>
      <c r="K39" s="107"/>
    </row>
    <row r="40" spans="1:14" s="6" customFormat="1" ht="12.95" customHeight="1" x14ac:dyDescent="0.2">
      <c r="A40" s="107"/>
      <c r="B40" s="50" t="s">
        <v>63</v>
      </c>
      <c r="C40" s="47" t="s">
        <v>71</v>
      </c>
      <c r="D40" s="58"/>
      <c r="E40" s="49">
        <f t="shared" si="4"/>
        <v>0</v>
      </c>
      <c r="F40" s="14"/>
      <c r="G40" s="50" t="s">
        <v>62</v>
      </c>
      <c r="H40" s="62" t="s">
        <v>67</v>
      </c>
      <c r="I40" s="63"/>
      <c r="J40" s="49">
        <f t="shared" si="3"/>
        <v>0</v>
      </c>
      <c r="K40" s="107"/>
    </row>
    <row r="41" spans="1:14" s="6" customFormat="1" ht="12.95" customHeight="1" x14ac:dyDescent="0.2">
      <c r="A41" s="107"/>
      <c r="B41" s="50" t="s">
        <v>64</v>
      </c>
      <c r="C41" s="47" t="s">
        <v>71</v>
      </c>
      <c r="D41" s="58"/>
      <c r="E41" s="49">
        <f t="shared" si="4"/>
        <v>0</v>
      </c>
      <c r="F41" s="14"/>
      <c r="G41" s="50" t="s">
        <v>15</v>
      </c>
      <c r="H41" s="62" t="s">
        <v>71</v>
      </c>
      <c r="I41" s="63"/>
      <c r="J41" s="49">
        <f t="shared" si="3"/>
        <v>0</v>
      </c>
      <c r="K41" s="107"/>
    </row>
    <row r="42" spans="1:14" s="6" customFormat="1" ht="12.95" customHeight="1" x14ac:dyDescent="0.2">
      <c r="A42" s="107"/>
      <c r="B42" s="50" t="s">
        <v>13</v>
      </c>
      <c r="C42" s="47" t="s">
        <v>67</v>
      </c>
      <c r="D42" s="58"/>
      <c r="E42" s="49">
        <f t="shared" si="4"/>
        <v>0</v>
      </c>
      <c r="F42" s="14"/>
      <c r="G42" s="50" t="s">
        <v>69</v>
      </c>
      <c r="H42" s="62" t="s">
        <v>72</v>
      </c>
      <c r="I42" s="63"/>
      <c r="J42" s="49">
        <f t="shared" si="3"/>
        <v>0</v>
      </c>
      <c r="K42" s="107"/>
    </row>
    <row r="43" spans="1:14" s="6" customFormat="1" ht="12.95" customHeight="1" x14ac:dyDescent="0.2">
      <c r="A43" s="107"/>
      <c r="B43" s="50" t="s">
        <v>50</v>
      </c>
      <c r="C43" s="47" t="s">
        <v>71</v>
      </c>
      <c r="D43" s="58"/>
      <c r="E43" s="49">
        <f t="shared" si="4"/>
        <v>0</v>
      </c>
      <c r="F43" s="14"/>
      <c r="G43" s="50" t="s">
        <v>73</v>
      </c>
      <c r="H43" s="62" t="s">
        <v>72</v>
      </c>
      <c r="I43" s="63"/>
      <c r="J43" s="49">
        <f t="shared" si="3"/>
        <v>0</v>
      </c>
      <c r="K43" s="107"/>
      <c r="N43"/>
    </row>
    <row r="44" spans="1:14" s="6" customFormat="1" ht="12.95" customHeight="1" x14ac:dyDescent="0.2">
      <c r="A44" s="107"/>
      <c r="B44" s="50" t="s">
        <v>74</v>
      </c>
      <c r="C44" s="47" t="s">
        <v>67</v>
      </c>
      <c r="D44" s="58"/>
      <c r="E44" s="49">
        <f t="shared" si="4"/>
        <v>0</v>
      </c>
      <c r="F44" s="14"/>
      <c r="G44" s="50" t="s">
        <v>55</v>
      </c>
      <c r="H44" s="62" t="s">
        <v>72</v>
      </c>
      <c r="I44" s="63"/>
      <c r="J44" s="49">
        <f t="shared" si="3"/>
        <v>0</v>
      </c>
      <c r="K44" s="107"/>
      <c r="M44"/>
      <c r="N44"/>
    </row>
    <row r="45" spans="1:14" s="6" customFormat="1" ht="12.95" customHeight="1" x14ac:dyDescent="0.2">
      <c r="A45" s="107"/>
      <c r="B45" s="50" t="s">
        <v>52</v>
      </c>
      <c r="C45" s="47" t="s">
        <v>67</v>
      </c>
      <c r="D45" s="58"/>
      <c r="E45" s="49">
        <f t="shared" si="4"/>
        <v>0</v>
      </c>
      <c r="F45" s="14"/>
      <c r="G45" s="50" t="s">
        <v>14</v>
      </c>
      <c r="H45" s="62" t="s">
        <v>72</v>
      </c>
      <c r="I45" s="63"/>
      <c r="J45" s="49">
        <f t="shared" si="3"/>
        <v>0</v>
      </c>
      <c r="K45" s="107"/>
      <c r="M45"/>
      <c r="N45"/>
    </row>
    <row r="46" spans="1:14" s="6" customFormat="1" ht="12.95" customHeight="1" x14ac:dyDescent="0.2">
      <c r="A46" s="107"/>
      <c r="B46" s="50" t="s">
        <v>66</v>
      </c>
      <c r="C46" s="47" t="s">
        <v>67</v>
      </c>
      <c r="D46" s="58"/>
      <c r="E46" s="49">
        <f t="shared" si="4"/>
        <v>0</v>
      </c>
      <c r="F46" s="14"/>
      <c r="G46" s="50" t="s">
        <v>6</v>
      </c>
      <c r="H46" s="62" t="s">
        <v>72</v>
      </c>
      <c r="I46" s="63"/>
      <c r="J46" s="49">
        <f t="shared" si="3"/>
        <v>0</v>
      </c>
      <c r="K46" s="107"/>
      <c r="M46"/>
      <c r="N46"/>
    </row>
    <row r="47" spans="1:14" s="6" customFormat="1" ht="12.95" customHeight="1" x14ac:dyDescent="0.2">
      <c r="A47" s="107"/>
      <c r="B47" s="50" t="s">
        <v>78</v>
      </c>
      <c r="C47" s="47" t="s">
        <v>67</v>
      </c>
      <c r="D47" s="58"/>
      <c r="E47" s="49">
        <f t="shared" si="4"/>
        <v>0</v>
      </c>
      <c r="F47" s="14"/>
      <c r="G47" s="50" t="s">
        <v>91</v>
      </c>
      <c r="H47" s="62" t="s">
        <v>71</v>
      </c>
      <c r="I47" s="63"/>
      <c r="J47" s="49">
        <f t="shared" si="3"/>
        <v>0</v>
      </c>
      <c r="K47" s="107"/>
      <c r="M47"/>
      <c r="N47"/>
    </row>
    <row r="48" spans="1:14" s="6" customFormat="1" ht="12.95" customHeight="1" x14ac:dyDescent="0.2">
      <c r="A48" s="107"/>
      <c r="B48" s="50" t="s">
        <v>22</v>
      </c>
      <c r="C48" s="47" t="s">
        <v>67</v>
      </c>
      <c r="D48" s="58"/>
      <c r="E48" s="49">
        <f t="shared" si="4"/>
        <v>0</v>
      </c>
      <c r="F48" s="14"/>
      <c r="G48" s="50"/>
      <c r="H48" s="62" t="s">
        <v>72</v>
      </c>
      <c r="I48" s="63"/>
      <c r="J48" s="49">
        <f>IF(H48="W",I48,IF(H48="M",(I48*12)/52,IF(H48="F",(I48*26)/52,IF(H48="Q",(I48*4)/52,IF(H48="H",(I48*2)/52,IF(H48="Y",I48/52,"-"))))))</f>
        <v>0</v>
      </c>
      <c r="K48" s="107"/>
      <c r="M48"/>
      <c r="N48"/>
    </row>
    <row r="49" spans="1:13" s="6" customFormat="1" ht="12.95" customHeight="1" x14ac:dyDescent="0.2">
      <c r="A49" s="107"/>
      <c r="B49" s="50" t="s">
        <v>65</v>
      </c>
      <c r="C49" s="47" t="s">
        <v>81</v>
      </c>
      <c r="D49" s="58"/>
      <c r="E49" s="49">
        <f t="shared" si="4"/>
        <v>0</v>
      </c>
      <c r="F49" s="14"/>
      <c r="G49" s="41"/>
      <c r="H49" s="55" t="s">
        <v>72</v>
      </c>
      <c r="I49" s="15"/>
      <c r="J49" s="31">
        <f t="shared" si="3"/>
        <v>0</v>
      </c>
      <c r="K49" s="107"/>
    </row>
    <row r="50" spans="1:13" s="6" customFormat="1" ht="12.95" customHeight="1" x14ac:dyDescent="0.2">
      <c r="A50" s="107"/>
      <c r="B50" s="50" t="s">
        <v>54</v>
      </c>
      <c r="C50" s="47" t="s">
        <v>67</v>
      </c>
      <c r="D50" s="58"/>
      <c r="E50" s="49">
        <f t="shared" si="4"/>
        <v>0</v>
      </c>
      <c r="F50" s="14"/>
      <c r="G50" s="42" t="s">
        <v>75</v>
      </c>
      <c r="H50" s="27"/>
      <c r="I50" s="11" t="s">
        <v>28</v>
      </c>
      <c r="J50" s="80">
        <f>SUM(J33:J49)</f>
        <v>0</v>
      </c>
      <c r="K50" s="107"/>
    </row>
    <row r="51" spans="1:13" s="6" customFormat="1" ht="12.95" customHeight="1" x14ac:dyDescent="0.2">
      <c r="A51" s="107"/>
      <c r="B51" s="50" t="s">
        <v>47</v>
      </c>
      <c r="C51" s="47" t="s">
        <v>67</v>
      </c>
      <c r="D51" s="58"/>
      <c r="E51" s="49">
        <f t="shared" si="4"/>
        <v>0</v>
      </c>
      <c r="F51" s="14"/>
      <c r="G51" s="18"/>
      <c r="H51" s="18"/>
      <c r="I51" s="18"/>
      <c r="J51" s="18"/>
      <c r="K51" s="107"/>
    </row>
    <row r="52" spans="1:13" s="6" customFormat="1" ht="12.95" customHeight="1" x14ac:dyDescent="0.2">
      <c r="A52" s="107"/>
      <c r="B52" s="50" t="s">
        <v>21</v>
      </c>
      <c r="C52" s="47" t="s">
        <v>67</v>
      </c>
      <c r="D52" s="58"/>
      <c r="E52" s="49">
        <f t="shared" si="4"/>
        <v>0</v>
      </c>
      <c r="F52" s="14"/>
      <c r="G52" s="18"/>
      <c r="H52" s="18"/>
      <c r="I52" s="18"/>
      <c r="J52" s="18"/>
      <c r="K52" s="107"/>
    </row>
    <row r="53" spans="1:13" s="6" customFormat="1" ht="12.95" customHeight="1" x14ac:dyDescent="0.2">
      <c r="A53" s="107"/>
      <c r="B53" s="50" t="s">
        <v>20</v>
      </c>
      <c r="C53" s="47" t="s">
        <v>67</v>
      </c>
      <c r="D53" s="58"/>
      <c r="E53" s="49">
        <f t="shared" si="4"/>
        <v>0</v>
      </c>
      <c r="F53" s="14"/>
      <c r="G53" s="126" t="s">
        <v>27</v>
      </c>
      <c r="H53" s="127"/>
      <c r="I53" s="128"/>
      <c r="J53" s="132">
        <f>TotalIncome</f>
        <v>0</v>
      </c>
      <c r="K53" s="107"/>
    </row>
    <row r="54" spans="1:13" s="6" customFormat="1" ht="12.95" customHeight="1" x14ac:dyDescent="0.2">
      <c r="A54" s="107"/>
      <c r="B54" s="50" t="s">
        <v>6</v>
      </c>
      <c r="C54" s="47" t="s">
        <v>81</v>
      </c>
      <c r="D54" s="58"/>
      <c r="E54" s="49">
        <f t="shared" si="4"/>
        <v>0</v>
      </c>
      <c r="F54" s="14"/>
      <c r="G54" s="129"/>
      <c r="H54" s="130"/>
      <c r="I54" s="131"/>
      <c r="J54" s="133"/>
      <c r="K54" s="107"/>
    </row>
    <row r="55" spans="1:13" s="6" customFormat="1" ht="12.95" customHeight="1" x14ac:dyDescent="0.2">
      <c r="A55" s="107"/>
      <c r="B55" s="50"/>
      <c r="C55" s="47" t="s">
        <v>67</v>
      </c>
      <c r="D55" s="58"/>
      <c r="E55" s="49">
        <f t="shared" si="4"/>
        <v>0</v>
      </c>
      <c r="F55" s="14"/>
      <c r="G55" s="70" t="s">
        <v>68</v>
      </c>
      <c r="H55" s="79" t="s">
        <v>70</v>
      </c>
      <c r="I55" s="79" t="s">
        <v>2</v>
      </c>
      <c r="J55" s="32"/>
      <c r="K55" s="107"/>
    </row>
    <row r="56" spans="1:13" s="6" customFormat="1" ht="12.95" customHeight="1" x14ac:dyDescent="0.2">
      <c r="A56" s="107"/>
      <c r="B56" s="50"/>
      <c r="C56" s="47" t="s">
        <v>67</v>
      </c>
      <c r="D56" s="58"/>
      <c r="E56" s="49">
        <f t="shared" si="4"/>
        <v>0</v>
      </c>
      <c r="F56" s="14"/>
      <c r="G56" s="83" t="s">
        <v>61</v>
      </c>
      <c r="H56" s="86" t="str">
        <f>IF(E22&lt;&gt;0,Total1/$E$22,"")</f>
        <v/>
      </c>
      <c r="I56" s="78">
        <f>Total1</f>
        <v>0</v>
      </c>
      <c r="J56" s="32"/>
      <c r="K56" s="107"/>
    </row>
    <row r="57" spans="1:13" s="6" customFormat="1" ht="12.95" customHeight="1" x14ac:dyDescent="0.2">
      <c r="A57" s="107"/>
      <c r="B57" s="50"/>
      <c r="C57" s="47" t="s">
        <v>81</v>
      </c>
      <c r="D57" s="58"/>
      <c r="E57" s="49">
        <f>IF(C57="W",D57,IF(C57="M",(D57*12)/52,IF(C57="F",(D57*26)/52,IF(C57="Q",(D57*4)/52,IF(C57="H",(D57*2)/52,IF(C57="Y",D57/52,"-"))))))</f>
        <v>0</v>
      </c>
      <c r="F57" s="14"/>
      <c r="G57" s="84" t="s">
        <v>59</v>
      </c>
      <c r="H57" s="87" t="str">
        <f>IF(E22&lt;&gt;0,Total2/$E$22,"")</f>
        <v/>
      </c>
      <c r="I57" s="77">
        <f>Total2</f>
        <v>0</v>
      </c>
      <c r="J57" s="33"/>
      <c r="K57" s="107"/>
      <c r="L57" s="81"/>
    </row>
    <row r="58" spans="1:13" s="6" customFormat="1" ht="12.95" customHeight="1" x14ac:dyDescent="0.2">
      <c r="A58" s="107"/>
      <c r="B58" s="50"/>
      <c r="C58" s="55" t="s">
        <v>81</v>
      </c>
      <c r="D58" s="58"/>
      <c r="E58" s="49">
        <f t="shared" si="4"/>
        <v>0</v>
      </c>
      <c r="F58" s="14"/>
      <c r="G58" s="84" t="s">
        <v>57</v>
      </c>
      <c r="H58" s="87" t="str">
        <f>IF(E22&lt;&gt;0,Total3/$E$22,"")</f>
        <v/>
      </c>
      <c r="I58" s="77">
        <f>Total3</f>
        <v>0</v>
      </c>
      <c r="J58" s="33"/>
      <c r="K58" s="107"/>
    </row>
    <row r="59" spans="1:13" s="6" customFormat="1" ht="12.95" customHeight="1" x14ac:dyDescent="0.2">
      <c r="A59" s="107"/>
      <c r="B59" s="38" t="s">
        <v>41</v>
      </c>
      <c r="C59" s="27"/>
      <c r="D59" s="11" t="s">
        <v>7</v>
      </c>
      <c r="E59" s="80">
        <f>SUM(E39:E58)</f>
        <v>0</v>
      </c>
      <c r="F59" s="14"/>
      <c r="G59" s="84" t="s">
        <v>84</v>
      </c>
      <c r="H59" s="87" t="str">
        <f>IF(E22&lt;&gt;0,Total4/$E$22,"")</f>
        <v/>
      </c>
      <c r="I59" s="77">
        <f>Total4</f>
        <v>0</v>
      </c>
      <c r="J59" s="33"/>
      <c r="K59" s="107"/>
    </row>
    <row r="60" spans="1:13" s="6" customFormat="1" ht="12.75" customHeight="1" x14ac:dyDescent="0.2">
      <c r="A60" s="107"/>
      <c r="B60" s="24"/>
      <c r="C60" s="17"/>
      <c r="D60" s="17"/>
      <c r="E60" s="34"/>
      <c r="F60" s="14"/>
      <c r="G60" s="85" t="s">
        <v>60</v>
      </c>
      <c r="H60" s="88" t="str">
        <f>IF(E22&lt;&gt;0,Total5/$E$22,"")</f>
        <v/>
      </c>
      <c r="I60" s="77">
        <f>Total5</f>
        <v>0</v>
      </c>
      <c r="J60" s="31"/>
      <c r="K60" s="107"/>
    </row>
    <row r="61" spans="1:13" s="6" customFormat="1" ht="12.95" customHeight="1" x14ac:dyDescent="0.2">
      <c r="A61" s="107"/>
      <c r="B61" s="36" t="s">
        <v>35</v>
      </c>
      <c r="C61" s="9"/>
      <c r="D61" s="9"/>
      <c r="E61" s="35"/>
      <c r="F61" s="14"/>
      <c r="G61" s="70" t="s">
        <v>76</v>
      </c>
      <c r="H61" s="89" t="str">
        <f>IF(SUM(H56:H60)=0,"",SUM(H56:H60))</f>
        <v/>
      </c>
      <c r="I61" s="32">
        <f>SUM(I56:I60)</f>
        <v>0</v>
      </c>
      <c r="J61" s="32">
        <f>I61</f>
        <v>0</v>
      </c>
      <c r="K61" s="107"/>
    </row>
    <row r="62" spans="1:13" s="6" customFormat="1" ht="12.95" customHeight="1" x14ac:dyDescent="0.2">
      <c r="A62" s="107"/>
      <c r="B62" s="44" t="s">
        <v>46</v>
      </c>
      <c r="C62" s="52" t="s">
        <v>71</v>
      </c>
      <c r="D62" s="64"/>
      <c r="E62" s="31">
        <f t="shared" ref="E62:E68" si="5">IF(C62="W",D62,IF(C62="M",(D62*12)/52,IF(C62="F",(D62*26)/52,IF(C62="Q",(D62*4)/52,IF(C62="H",(D62*2)/52,IF(C62="Y",D62/52,"-"))))))</f>
        <v>0</v>
      </c>
      <c r="F62" s="18"/>
      <c r="G62" s="38" t="str">
        <f>IF(J62&gt;0,"TOTAL WEEKLY SURPLUS ==========&gt;&gt;&gt;",IF(J62&lt;0,"TOTAL WEEKLY DEFICIT ============&gt;&gt;&gt;","TOTAL WEEKLY SURPLUS/DEFICIT"))</f>
        <v>TOTAL WEEKLY SURPLUS/DEFICIT</v>
      </c>
      <c r="H62" s="93"/>
      <c r="I62" s="94"/>
      <c r="J62" s="96">
        <f>J53-J61</f>
        <v>0</v>
      </c>
      <c r="K62" s="107"/>
    </row>
    <row r="63" spans="1:13" s="6" customFormat="1" ht="12.95" customHeight="1" x14ac:dyDescent="0.2">
      <c r="A63" s="107"/>
      <c r="B63" s="50" t="s">
        <v>45</v>
      </c>
      <c r="C63" s="47" t="s">
        <v>71</v>
      </c>
      <c r="D63" s="65"/>
      <c r="E63" s="49">
        <f>IF(C63="W",D63,IF(C63="M",(D63*12)/52,IF(C63="F",(D63*26)/52,IF(C63="Q",(D63*4)/52,IF(C63="H",(D63*2)/52,IF(C63="Y",D63/52,"-"))))))</f>
        <v>0</v>
      </c>
      <c r="F63" s="18"/>
      <c r="G63" s="115"/>
      <c r="H63" s="18"/>
      <c r="I63" s="18"/>
      <c r="J63" s="18"/>
      <c r="K63" s="107"/>
    </row>
    <row r="64" spans="1:13" ht="12.95" customHeight="1" x14ac:dyDescent="0.2">
      <c r="A64" s="107"/>
      <c r="B64" s="50" t="s">
        <v>40</v>
      </c>
      <c r="C64" s="47" t="s">
        <v>72</v>
      </c>
      <c r="D64" s="65"/>
      <c r="E64" s="49">
        <f t="shared" si="5"/>
        <v>0</v>
      </c>
      <c r="F64" s="18"/>
      <c r="G64" s="72"/>
      <c r="H64" s="72"/>
      <c r="I64" s="72"/>
      <c r="J64" s="115"/>
      <c r="K64" s="107"/>
      <c r="L64" s="6"/>
      <c r="M64" s="6"/>
    </row>
    <row r="65" spans="1:13" ht="12.95" customHeight="1" x14ac:dyDescent="0.2">
      <c r="A65" s="107"/>
      <c r="B65" s="50" t="s">
        <v>39</v>
      </c>
      <c r="C65" s="47" t="s">
        <v>72</v>
      </c>
      <c r="D65" s="65"/>
      <c r="E65" s="49">
        <f t="shared" si="5"/>
        <v>0</v>
      </c>
      <c r="F65" s="18"/>
      <c r="G65" s="72"/>
      <c r="H65" s="72"/>
      <c r="I65" s="72"/>
      <c r="J65" s="115"/>
      <c r="K65" s="107"/>
      <c r="L65" s="6"/>
      <c r="M65" s="6"/>
    </row>
    <row r="66" spans="1:13" ht="12.95" customHeight="1" x14ac:dyDescent="0.2">
      <c r="B66" s="50" t="s">
        <v>10</v>
      </c>
      <c r="C66" s="47" t="s">
        <v>72</v>
      </c>
      <c r="D66" s="65"/>
      <c r="E66" s="49">
        <f t="shared" si="5"/>
        <v>0</v>
      </c>
      <c r="F66" s="71"/>
      <c r="G66" s="72"/>
      <c r="H66" s="72"/>
      <c r="I66" s="72"/>
      <c r="J66" s="115"/>
      <c r="K66" s="107"/>
    </row>
    <row r="67" spans="1:13" ht="12.95" customHeight="1" x14ac:dyDescent="0.2">
      <c r="B67" s="50"/>
      <c r="C67" s="47" t="s">
        <v>72</v>
      </c>
      <c r="D67" s="58"/>
      <c r="E67" s="49">
        <f t="shared" si="5"/>
        <v>0</v>
      </c>
      <c r="F67" s="114"/>
      <c r="G67" s="91"/>
      <c r="H67" s="91"/>
      <c r="I67" s="91"/>
      <c r="J67" s="91"/>
    </row>
    <row r="68" spans="1:13" ht="12.95" customHeight="1" x14ac:dyDescent="0.2">
      <c r="B68" s="39"/>
      <c r="C68" s="55" t="s">
        <v>72</v>
      </c>
      <c r="D68" s="10"/>
      <c r="E68" s="45">
        <f t="shared" si="5"/>
        <v>0</v>
      </c>
      <c r="F68" s="115"/>
      <c r="G68" s="91"/>
      <c r="H68" s="91"/>
      <c r="I68" s="123"/>
      <c r="J68" s="123"/>
    </row>
    <row r="69" spans="1:13" ht="12.75" customHeight="1" x14ac:dyDescent="0.2">
      <c r="B69" s="42" t="s">
        <v>58</v>
      </c>
      <c r="C69" s="27"/>
      <c r="D69" s="11" t="s">
        <v>9</v>
      </c>
      <c r="E69" s="80">
        <f>SUM(E62:E68)</f>
        <v>0</v>
      </c>
      <c r="F69" s="115"/>
      <c r="G69" s="91"/>
      <c r="H69" s="91"/>
      <c r="I69" s="123"/>
      <c r="J69" s="123"/>
    </row>
    <row r="70" spans="1:13" ht="12" customHeight="1" x14ac:dyDescent="0.2">
      <c r="B70" s="97" t="s">
        <v>80</v>
      </c>
      <c r="C70"/>
      <c r="D70" s="100"/>
      <c r="E70" s="115"/>
      <c r="F70" s="115"/>
      <c r="G70" s="92"/>
      <c r="H70" s="92"/>
      <c r="I70" s="123"/>
      <c r="J70" s="124"/>
    </row>
    <row r="71" spans="1:13" x14ac:dyDescent="0.2">
      <c r="B71"/>
      <c r="G71" s="72"/>
      <c r="H71" s="72"/>
      <c r="I71" s="76"/>
      <c r="J71" s="82"/>
    </row>
    <row r="72" spans="1:13" x14ac:dyDescent="0.2">
      <c r="B72"/>
      <c r="G72" s="72"/>
      <c r="H72" s="72"/>
    </row>
    <row r="73" spans="1:13" x14ac:dyDescent="0.2">
      <c r="B73"/>
    </row>
    <row r="74" spans="1:13" x14ac:dyDescent="0.2">
      <c r="B74"/>
    </row>
  </sheetData>
  <sheetProtection sheet="1" objects="1" scenarios="1"/>
  <mergeCells count="6">
    <mergeCell ref="I70:J70"/>
    <mergeCell ref="B9:D9"/>
    <mergeCell ref="G53:I54"/>
    <mergeCell ref="J53:J54"/>
    <mergeCell ref="I69:J69"/>
    <mergeCell ref="I68:J68"/>
  </mergeCells>
  <phoneticPr fontId="0" type="noConversion"/>
  <printOptions horizontalCentered="1"/>
  <pageMargins left="0.27559055118110237" right="0.27559055118110237" top="0.35433070866141736" bottom="0.23622047244094491" header="0.31496062992125984" footer="0.31496062992125984"/>
  <pageSetup paperSize="9" scale="92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Budget Form</vt:lpstr>
      <vt:lpstr>'Budget Form'!IncomeAmount</vt:lpstr>
      <vt:lpstr>'Budget Form'!Keyinc</vt:lpstr>
      <vt:lpstr>'Budget Form'!KeyIncome</vt:lpstr>
      <vt:lpstr>'Budget Form'!Total1</vt:lpstr>
      <vt:lpstr>'Budget Form'!Total2</vt:lpstr>
      <vt:lpstr>'Budget Form'!Total3</vt:lpstr>
      <vt:lpstr>'Budget Form'!Total4</vt:lpstr>
      <vt:lpstr>'Budget Form'!Total5</vt:lpstr>
      <vt:lpstr>'Budget Form'!TotalIncome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sheet</dc:title>
  <dc:subject>Kingdom Resources Ltd, Budget Sheet</dc:subject>
  <dc:creator>Kingdom Resources</dc:creator>
  <dc:description>See cells marked with comments fro instructions on use.</dc:description>
  <cp:lastModifiedBy>David Weusten</cp:lastModifiedBy>
  <cp:lastPrinted>2019-04-14T20:55:14Z</cp:lastPrinted>
  <dcterms:created xsi:type="dcterms:W3CDTF">2000-12-22T10:01:21Z</dcterms:created>
  <dcterms:modified xsi:type="dcterms:W3CDTF">2020-05-14T03:41:29Z</dcterms:modified>
</cp:coreProperties>
</file>